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Einstellungen" state="visible" r:id="rId5"/>
    <sheet sheetId="3" name="Kundenübersicht" state="visible" r:id="rId6"/>
  </sheets>
  <calcPr calcId="171027"/>
</workbook>
</file>

<file path=xl/sharedStrings.xml><?xml version="1.0" encoding="utf-8"?>
<sst xmlns="http://schemas.openxmlformats.org/spreadsheetml/2006/main" count="104" uniqueCount="95">
  <si>
    <t>RFM-Analyse in Excel berechnen – Schritt für Schritt</t>
  </si>
  <si>
    <t>Kostenlose Vorlage von Alexandra Connor – CRM-Beratung (alexandra-connor.de)</t>
  </si>
  <si>
    <t>Was ist RFM?</t>
  </si>
  <si>
    <t>RFM steht für Recency (Zeit seit dem letzten Kauf), Frequency (Kaufhäufigkeit) und Monetary Value (Umsatz). Jeder Kunde wird anhand dieser drei Kennzahlen eingeordnet, daraus ergibt sich ein Segment mit einer passenden CRM-Maßnahme.</t>
  </si>
  <si>
    <t>Die vier Schritte</t>
  </si>
  <si>
    <t>1. Transaktionen je Kunde in deinem eigenen System (CRM, Shop, Warenwirtschaft) zu einer Kundenansicht zusammenfassen: erster Kauf, letzter Kauf, Anzahl Käufe, Umsatzsumme.</t>
  </si>
  <si>
    <t>2. Diese Werte im Blatt "Kundenübersicht" eintragen – Recency wird daraus automatisch berechnet (Tage seit dem letzten Kauf, bezogen auf einen festen Analyse-Stichtag).</t>
  </si>
  <si>
    <t>3. Verteilungen ansehen und Grenzen für R, F und M im Blatt "Einstellungen" fachlich festlegen.</t>
  </si>
  <si>
    <t>4. R-, F- und M-Score sowie RFM-Code und Segment berechnen sich danach automatisch.</t>
  </si>
  <si>
    <t>Wichtig: Umsatz und Anzahl Käufe = gesamte Kundenhistorie</t>
  </si>
  <si>
    <t>In dieser Vorlage ist die Umsatzsumme (Monetary) die Summe ALLER Umsätze im Leben des Kunden bei deiner Firma – kein Zeitfenster von 12 oder 24 Monaten. Die Anzahl Käufe (Frequency) bezieht sich ebenfalls auf die gesamte Historie. Wenn du stattdessen mit einem festen Betrachtungszeitraum arbeiten willst, ermittle die Werte entsprechend gefiltert aus deinem System, bevor du sie einträgst.</t>
  </si>
  <si>
    <t>Praxis-Hinweis zur Score-Bildung (statt reiner Quantile)</t>
  </si>
  <si>
    <t>Die wissenschaftliche Standardmethode teilt Kunden per Quantil in gleich große Gruppen. In der CRM-Praxis funktioniert das oft schlecht, weil die Gruppen keine fachliche Bedeutung haben. Empfohlenes Vorgehen bei Frequency:</t>
  </si>
  <si>
    <t xml:space="preserve">  1. Erst eine eigene Gruppe für Kunden mit 0 Bestellungen bilden (falls dein Kundenstamm auch Nicht-Käufer enthält).</t>
  </si>
  <si>
    <t xml:space="preserve">  2. Dann eine eigene Gruppe für Kunden mit genau 1 Bestellung (Erstkäufer).</t>
  </si>
  <si>
    <t xml:space="preserve">  3. Erst danach weitere Grenzen fachlich festlegen – nicht rein statistisch.</t>
  </si>
  <si>
    <t>Beispiel: Jemand, der sich 3 Gleitsichtbrillen gekauft hat, kann ein sehr hochwertiger Kunde sein (teures, selten gekauftes Produkt). Jemand, der 3 T-Shirts gekauft hat, kann ein sehr niedrigwertiger Kunde sein (günstiges, häufig gekauftes Produkt). Die Anzahl Käufe allein sagt also noch nichts über den Wert aus – deshalb immer im Zusammenhang mit dem eigenen Produkt bzw. Geschäftsmodell interpretieren, nicht mechanisch aus dieser Vorlage übernehmen.</t>
  </si>
  <si>
    <t>Zwei zusätzliche Spalten in der Kundenübersicht</t>
  </si>
  <si>
    <t>Datum des ersten Kaufs: zusätzlich zum letzten Kaufdatum erfasst, zeigt z. B., wie lange ein Kunde schon Kunde ist.</t>
  </si>
  <si>
    <t>Marketing-Permission (Ja/Nein): unabhängig vom RFM-Segment wichtig, um zu wissen, ob ein Kunde überhaupt per Marketing angesprochen werden darf. Bitte manuell pflegen.</t>
  </si>
  <si>
    <t>Hinweis zu Kunden mit 0 Bestellungen</t>
  </si>
  <si>
    <t>Kunden ohne jede Bestellung (z. B. reine Interessenten) haben keinen "letzten Kauf" und lassen sich mit dieser Vorlage nicht direkt berechnen. Falls du sie trotzdem einordnen willst, trage sie manuell mit 0 in der Spalte 'Anzahl Käufe gesamt' ein und lasse die Datumsfelder leer.</t>
  </si>
  <si>
    <t>So nutzt du die Vorlage</t>
  </si>
  <si>
    <t>1. Für jeden Kunden aus deinem System die Werte direkt im Blatt 'Kundenübersicht' eintragen: Kunden-ID, Datum erster Kauf, Datum letzter Kauf, Anzahl Käufe gesamt, Umsatzsumme gesamt, Marketing-Permission (gelb markierte Spalten).</t>
  </si>
  <si>
    <t>2. Stichtag und Grenzwerte im Blatt 'Einstellungen' an dein Geschäftsmodell anpassen (gelb markierte Zellen).</t>
  </si>
  <si>
    <t>3. Recency, R-/F-/M-Score, RFM-Code und Segment berechnen sich automatisch in den übrigen Spalten.</t>
  </si>
  <si>
    <t>© 2026 Alexandra Connor · alexandra-connor.de</t>
  </si>
  <si>
    <t>Diese Vorlage ist ausschließlich für den persönlichen Gebrauch bestimmt. Eine Weitergabe (auch in bearbeiteter Form), Veröffentlichung oder gewerbliche Nutzung ist ohne ausdrückliche schriftliche Zustimmung von Alexandra Connor nicht gestattet. Kontakt: alexandra@alexandra-connor.de</t>
  </si>
  <si>
    <t>Stichtag (Analysedatum)</t>
  </si>
  <si>
    <t>Stichtag</t>
  </si>
  <si>
    <t>R-Score (Tage seit letztem Kauf)</t>
  </si>
  <si>
    <t>Score 3 bis (Tage)</t>
  </si>
  <si>
    <t>Score 2 bis (Tage)</t>
  </si>
  <si>
    <t>mehr als das = Score 1</t>
  </si>
  <si>
    <t>F-Score (Anzahl Käufe, gesamte Historie)</t>
  </si>
  <si>
    <t>0 Bestellungen</t>
  </si>
  <si>
    <t>kein Score / manuell</t>
  </si>
  <si>
    <t>Nur relevant, wenn dein Kundenstamm auch Nicht-Käufer enthält (siehe Anleitung).</t>
  </si>
  <si>
    <t>genau 1 Bestellung = Score 1</t>
  </si>
  <si>
    <t>Score 2 bis (Anzahl Bestellungen)</t>
  </si>
  <si>
    <t>mehr als das = Score 3</t>
  </si>
  <si>
    <t>M-Score (Umsatzsumme, gesamte Historie)</t>
  </si>
  <si>
    <t>Score 1 bis unter (€)</t>
  </si>
  <si>
    <t>Score 2 bis (€)</t>
  </si>
  <si>
    <t>Segment-Zuordnung (RFM-Code -&gt; Segment)</t>
  </si>
  <si>
    <t>Beispielhafte Zuordnung der häufigsten Muster. Bei Bedarf um weitere Codes ergänzen (Code = Recency-Frequency-Monetary-Score, je 1-3).</t>
  </si>
  <si>
    <t>RFM-Code</t>
  </si>
  <si>
    <t>Segment</t>
  </si>
  <si>
    <t>Typisches Kaufverhalten</t>
  </si>
  <si>
    <t>311</t>
  </si>
  <si>
    <t>Neukunden</t>
  </si>
  <si>
    <t>kürzlich gekauft, bisher nur einmal</t>
  </si>
  <si>
    <t>321</t>
  </si>
  <si>
    <t>Gelegenheitskäufer</t>
  </si>
  <si>
    <t>wenige Käufe, eher niedriger Wert</t>
  </si>
  <si>
    <t>323</t>
  </si>
  <si>
    <t>Entwicklungsfähige Kunden</t>
  </si>
  <si>
    <t>aktuell, wenige Käufe, aber hoher Wert je Kauf</t>
  </si>
  <si>
    <t>332</t>
  </si>
  <si>
    <t>Aktive Bestandskunden</t>
  </si>
  <si>
    <t>kaufen aktuell und regelmäßig</t>
  </si>
  <si>
    <t>333</t>
  </si>
  <si>
    <t>Champions oder Topkunden</t>
  </si>
  <si>
    <t>aktuell, häufig und mit hohem Wert</t>
  </si>
  <si>
    <t>222</t>
  </si>
  <si>
    <t>Kunden mit Handlungsbedarf</t>
  </si>
  <si>
    <t>letzter Kauf liegt etwas länger zurück</t>
  </si>
  <si>
    <t>133</t>
  </si>
  <si>
    <t>Gefährdete wertvolle Kunden</t>
  </si>
  <si>
    <t>früher häufig und wertvoll, inzwischen lange ohne Kauf</t>
  </si>
  <si>
    <t>121</t>
  </si>
  <si>
    <t>Inaktive Kunden</t>
  </si>
  <si>
    <t>seit langer Zeit ohne Kauf, niedriger Wert</t>
  </si>
  <si>
    <t>Segmentnamen und Kaufverhalten nach: Artikel 'RFM-Analyse: Berechnung, Segmente &amp; Excel-Anleitung', lifecycle.alexandra-connor.de</t>
  </si>
  <si>
    <t>Kunden-ID</t>
  </si>
  <si>
    <t>Datum erster Kauf</t>
  </si>
  <si>
    <t>Datum letzter Kauf</t>
  </si>
  <si>
    <t>Anzahl Käufe gesamt (F)</t>
  </si>
  <si>
    <t>Umsatzsumme gesamt (M)</t>
  </si>
  <si>
    <t>Recency in Tagen (R)</t>
  </si>
  <si>
    <t>Marketing-Permission</t>
  </si>
  <si>
    <t>R-Score</t>
  </si>
  <si>
    <t>F-Score</t>
  </si>
  <si>
    <t>M-Score</t>
  </si>
  <si>
    <t>K-1001</t>
  </si>
  <si>
    <t>Ja</t>
  </si>
  <si>
    <t>K-1002</t>
  </si>
  <si>
    <t>K-1003</t>
  </si>
  <si>
    <t>K-1004</t>
  </si>
  <si>
    <t>Nein</t>
  </si>
  <si>
    <t>K-1005</t>
  </si>
  <si>
    <t>K-1006</t>
  </si>
  <si>
    <t>K-1007</t>
  </si>
  <si>
    <t>K-1008</t>
  </si>
  <si>
    <t>Gelbe Spalten = manuell aus deinem System eintragen (Kunden-ID, Datum erster/letzter Kauf, Anzahl Käufe, Umsatzsumme, Marketing-Permission). Die übrigen Spalten berechnen sich automatisch. Neue Kunden-IDs unten ergänzen und Formeln aus der Zeile darüber nach unten kopieren.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</si>
</sst>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quot; €&quot;"/>
    <numFmt numFmtId="166" formatCode="#,##0.00&quot; €&quot;"/>
  </numFmts>
  <fonts count="7" x14ac:knownFonts="1">
    <font>
      <color theme="1"/>
      <family val="2"/>
      <scheme val="minor"/>
      <sz val="11"/>
      <name val="Calibri"/>
    </font>
    <font>
      <b/>
      <sz val="16"/>
      <name val="Arial"/>
    </font>
    <font>
      <i/>
      <color rgb="FF5A5A5A"/>
      <sz val="9"/>
      <name val="Arial"/>
    </font>
    <font>
      <b/>
      <sz val="12"/>
      <name val="Arial"/>
    </font>
    <font>
      <sz val="11"/>
      <name val="Arial"/>
    </font>
    <font>
      <b/>
      <sz val="10"/>
      <name val="Arial"/>
    </font>
    <font>
      <b/>
      <color rgb="FFFFFFFF"/>
      <name val="Arial"/>
    </font>
  </fonts>
  <fills count="4">
    <fill>
      <patternFill patternType="none"/>
    </fill>
    <fill>
      <patternFill patternType="gray125"/>
    </fill>
    <fill>
      <patternFill patternType="solid">
        <fgColor rgb="FFFFF2CC"/>
      </patternFill>
    </fill>
    <fill>
      <patternFill patternType="solid">
        <fgColor rgb="FFEB6A09"/>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3" fillId="0" borderId="0" xfId="0" applyFont="1"/>
    <xf numFmtId="0" fontId="4" fillId="0" borderId="0" xfId="0" applyFont="1"/>
    <xf numFmtId="164" fontId="4" fillId="2" borderId="0" xfId="0" applyNumberFormat="1" applyFont="1" applyFill="1"/>
    <xf numFmtId="0" fontId="4" fillId="2" borderId="0" xfId="0" applyFont="1" applyFill="1"/>
    <xf numFmtId="0" fontId="2" fillId="0" borderId="0" xfId="0" applyFont="1"/>
    <xf numFmtId="165" fontId="4" fillId="2" borderId="0" xfId="0" applyNumberFormat="1" applyFont="1" applyFill="1"/>
    <xf numFmtId="0" fontId="2" fillId="0" borderId="0" xfId="0" applyFont="1" applyAlignment="1">
      <alignment wrapText="1"/>
    </xf>
    <xf numFmtId="0" fontId="6" fillId="3" borderId="1" xfId="0" applyFont="1" applyFill="1" applyBorder="1"/>
    <xf numFmtId="0" fontId="4" fillId="0" borderId="1" xfId="0" applyFont="1" applyBorder="1"/>
    <xf numFmtId="0" fontId="6" fillId="3" borderId="1" xfId="0" applyFont="1" applyFill="1" applyBorder="1" applyAlignment="1">
      <alignment horizontal="center" wrapText="1"/>
    </xf>
    <xf numFmtId="0" fontId="4" fillId="2" borderId="1" xfId="0" applyFont="1" applyFill="1" applyBorder="1"/>
    <xf numFmtId="164" fontId="4" fillId="2" borderId="1" xfId="0" applyNumberFormat="1" applyFont="1" applyFill="1" applyBorder="1"/>
    <xf numFmtId="166" fontId="4" fillId="2" borderId="1"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owGridLines="0"/>
  </sheetViews>
  <sheetFormatPr defaultRowHeight="15" outlineLevelRow="0" outlineLevelCol="0" x14ac:dyDescent="55"/>
  <cols>
    <col min="1" max="1" width="100" customWidth="1"/>
  </cols>
  <sheetData>
    <row r="1" spans="1:1" x14ac:dyDescent="0.25">
      <c r="A1" s="1" t="s">
        <v>0</v>
      </c>
    </row>
    <row r="3" spans="1:1" x14ac:dyDescent="0.25">
      <c r="A3" s="2" t="s">
        <v>1</v>
      </c>
    </row>
    <row r="5" spans="1:1" x14ac:dyDescent="0.25">
      <c r="A5" s="3" t="s">
        <v>2</v>
      </c>
    </row>
    <row r="6" spans="1:1" x14ac:dyDescent="0.25">
      <c r="A6" s="4" t="s">
        <v>3</v>
      </c>
    </row>
    <row r="8" spans="1:1" x14ac:dyDescent="0.25">
      <c r="A8" s="3" t="s">
        <v>4</v>
      </c>
    </row>
    <row r="9" spans="1:1" x14ac:dyDescent="0.25">
      <c r="A9" s="4" t="s">
        <v>5</v>
      </c>
    </row>
    <row r="10" spans="1:1" x14ac:dyDescent="0.25">
      <c r="A10" s="4" t="s">
        <v>6</v>
      </c>
    </row>
    <row r="11" spans="1:1" x14ac:dyDescent="0.25">
      <c r="A11" s="4" t="s">
        <v>7</v>
      </c>
    </row>
    <row r="12" spans="1:1" x14ac:dyDescent="0.25">
      <c r="A12" s="4" t="s">
        <v>8</v>
      </c>
    </row>
    <row r="14" spans="1:1" x14ac:dyDescent="0.25">
      <c r="A14" s="3" t="s">
        <v>9</v>
      </c>
    </row>
    <row r="15" spans="1:1" x14ac:dyDescent="0.25">
      <c r="A15" s="4" t="s">
        <v>10</v>
      </c>
    </row>
    <row r="17" spans="1:1" x14ac:dyDescent="0.25">
      <c r="A17" s="3" t="s">
        <v>11</v>
      </c>
    </row>
    <row r="18" spans="1:1" x14ac:dyDescent="0.25">
      <c r="A18" s="4" t="s">
        <v>12</v>
      </c>
    </row>
    <row r="19" spans="1:1" x14ac:dyDescent="0.25">
      <c r="A19" s="4" t="s">
        <v>13</v>
      </c>
    </row>
    <row r="20" spans="1:1" x14ac:dyDescent="0.25">
      <c r="A20" s="4" t="s">
        <v>14</v>
      </c>
    </row>
    <row r="21" spans="1:1" x14ac:dyDescent="0.25">
      <c r="A21" s="4" t="s">
        <v>15</v>
      </c>
    </row>
    <row r="22" spans="1:1" x14ac:dyDescent="0.25">
      <c r="A22" s="4" t="s">
        <v>16</v>
      </c>
    </row>
    <row r="24" spans="1:1" x14ac:dyDescent="0.25">
      <c r="A24" s="3" t="s">
        <v>17</v>
      </c>
    </row>
    <row r="25" spans="1:1" x14ac:dyDescent="0.25">
      <c r="A25" s="4" t="s">
        <v>18</v>
      </c>
    </row>
    <row r="26" spans="1:1" x14ac:dyDescent="0.25">
      <c r="A26" s="4" t="s">
        <v>19</v>
      </c>
    </row>
    <row r="28" spans="1:1" x14ac:dyDescent="0.25">
      <c r="A28" s="3" t="s">
        <v>20</v>
      </c>
    </row>
    <row r="29" spans="1:1" x14ac:dyDescent="0.25">
      <c r="A29" s="4" t="s">
        <v>21</v>
      </c>
    </row>
    <row r="31" spans="1:1" x14ac:dyDescent="0.25">
      <c r="A31" s="3" t="s">
        <v>22</v>
      </c>
    </row>
    <row r="32" spans="1:1" x14ac:dyDescent="0.25">
      <c r="A32" s="4" t="s">
        <v>23</v>
      </c>
    </row>
    <row r="33" spans="1:1" x14ac:dyDescent="0.25">
      <c r="A33" s="4" t="s">
        <v>24</v>
      </c>
    </row>
    <row r="34" spans="1:1" x14ac:dyDescent="0.25">
      <c r="A34" s="4" t="s">
        <v>25</v>
      </c>
    </row>
    <row r="36" spans="1:1" x14ac:dyDescent="0.25">
      <c r="A36" s="5" t="s">
        <v>26</v>
      </c>
    </row>
    <row r="37" spans="1:1" x14ac:dyDescent="0.25">
      <c r="A37" s="2" t="s">
        <v>27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FormatPr defaultRowHeight="15" outlineLevelRow="0" outlineLevelCol="0" x14ac:dyDescent="55"/>
  <cols>
    <col min="1" max="1" width="32" customWidth="1"/>
    <col min="2" max="2" width="16" customWidth="1"/>
    <col min="3" max="3" width="46" customWidth="1"/>
  </cols>
  <sheetData>
    <row r="1" spans="1:1" x14ac:dyDescent="0.25">
      <c r="A1" s="6" t="s">
        <v>28</v>
      </c>
    </row>
    <row r="2" spans="1:2" x14ac:dyDescent="0.25">
      <c r="A2" s="7" t="s">
        <v>29</v>
      </c>
      <c r="B2" s="8">
        <v>46280</v>
      </c>
    </row>
    <row r="4" spans="1:1" x14ac:dyDescent="0.25">
      <c r="A4" s="6" t="s">
        <v>30</v>
      </c>
    </row>
    <row r="5" spans="1:2" x14ac:dyDescent="0.25">
      <c r="A5" s="7" t="s">
        <v>31</v>
      </c>
      <c r="B5" s="9">
        <v>60</v>
      </c>
    </row>
    <row r="6" spans="1:2" x14ac:dyDescent="0.25">
      <c r="A6" s="7" t="s">
        <v>32</v>
      </c>
      <c r="B6" s="9">
        <v>180</v>
      </c>
    </row>
    <row r="7" spans="1:1" x14ac:dyDescent="0.25">
      <c r="A7" s="10" t="s">
        <v>33</v>
      </c>
    </row>
    <row r="9" spans="1:1" x14ac:dyDescent="0.25">
      <c r="A9" s="6" t="s">
        <v>34</v>
      </c>
    </row>
    <row r="10" spans="1:3" x14ac:dyDescent="0.25">
      <c r="A10" s="7" t="s">
        <v>35</v>
      </c>
      <c r="B10" s="10" t="s">
        <v>36</v>
      </c>
      <c r="C10" s="10" t="s">
        <v>37</v>
      </c>
    </row>
    <row r="11" spans="1:1" x14ac:dyDescent="0.25">
      <c r="A11" s="7" t="s">
        <v>38</v>
      </c>
    </row>
    <row r="12" spans="1:2" x14ac:dyDescent="0.25">
      <c r="A12" s="7" t="s">
        <v>39</v>
      </c>
      <c r="B12" s="9">
        <v>3</v>
      </c>
    </row>
    <row r="13" spans="1:1" x14ac:dyDescent="0.25">
      <c r="A13" s="10" t="s">
        <v>40</v>
      </c>
    </row>
    <row r="15" spans="1:1" x14ac:dyDescent="0.25">
      <c r="A15" s="6" t="s">
        <v>41</v>
      </c>
    </row>
    <row r="16" spans="1:2" x14ac:dyDescent="0.25">
      <c r="A16" s="7" t="s">
        <v>42</v>
      </c>
      <c r="B16" s="11">
        <v>150</v>
      </c>
    </row>
    <row r="17" spans="1:2" x14ac:dyDescent="0.25">
      <c r="A17" s="7" t="s">
        <v>43</v>
      </c>
      <c r="B17" s="11">
        <v>500</v>
      </c>
    </row>
    <row r="18" spans="1:1" x14ac:dyDescent="0.25">
      <c r="A18" s="10" t="s">
        <v>40</v>
      </c>
    </row>
    <row r="20" spans="1:1" x14ac:dyDescent="0.25">
      <c r="A20" s="6" t="s">
        <v>44</v>
      </c>
    </row>
    <row r="21" ht="30" customHeight="1" spans="1:3" x14ac:dyDescent="0.25">
      <c r="A21" s="12" t="s">
        <v>45</v>
      </c>
      <c r="B21" s="12"/>
      <c r="C21" s="12"/>
    </row>
    <row r="22" spans="1:3" x14ac:dyDescent="0.25">
      <c r="A22" s="13" t="s">
        <v>46</v>
      </c>
      <c r="B22" s="13" t="s">
        <v>47</v>
      </c>
      <c r="C22" s="13" t="s">
        <v>48</v>
      </c>
    </row>
    <row r="23" spans="1:3" x14ac:dyDescent="0.25">
      <c r="A23" s="14" t="s">
        <v>49</v>
      </c>
      <c r="B23" s="14" t="s">
        <v>50</v>
      </c>
      <c r="C23" s="14" t="s">
        <v>51</v>
      </c>
    </row>
    <row r="24" spans="1:3" x14ac:dyDescent="0.25">
      <c r="A24" s="14" t="s">
        <v>52</v>
      </c>
      <c r="B24" s="14" t="s">
        <v>53</v>
      </c>
      <c r="C24" s="14" t="s">
        <v>54</v>
      </c>
    </row>
    <row r="25" spans="1:3" x14ac:dyDescent="0.25">
      <c r="A25" s="14" t="s">
        <v>55</v>
      </c>
      <c r="B25" s="14" t="s">
        <v>56</v>
      </c>
      <c r="C25" s="14" t="s">
        <v>57</v>
      </c>
    </row>
    <row r="26" spans="1:3" x14ac:dyDescent="0.25">
      <c r="A26" s="14" t="s">
        <v>58</v>
      </c>
      <c r="B26" s="14" t="s">
        <v>59</v>
      </c>
      <c r="C26" s="14" t="s">
        <v>60</v>
      </c>
    </row>
    <row r="27" spans="1:3" x14ac:dyDescent="0.25">
      <c r="A27" s="14" t="s">
        <v>61</v>
      </c>
      <c r="B27" s="14" t="s">
        <v>62</v>
      </c>
      <c r="C27" s="14" t="s">
        <v>63</v>
      </c>
    </row>
    <row r="28" spans="1:3" x14ac:dyDescent="0.25">
      <c r="A28" s="14" t="s">
        <v>64</v>
      </c>
      <c r="B28" s="14" t="s">
        <v>65</v>
      </c>
      <c r="C28" s="14" t="s">
        <v>66</v>
      </c>
    </row>
    <row r="29" spans="1:3" x14ac:dyDescent="0.25">
      <c r="A29" s="14" t="s">
        <v>67</v>
      </c>
      <c r="B29" s="14" t="s">
        <v>68</v>
      </c>
      <c r="C29" s="14" t="s">
        <v>69</v>
      </c>
    </row>
    <row r="30" spans="1:3" x14ac:dyDescent="0.25">
      <c r="A30" s="14" t="s">
        <v>70</v>
      </c>
      <c r="B30" s="14" t="s">
        <v>71</v>
      </c>
      <c r="C30" s="14" t="s">
        <v>72</v>
      </c>
    </row>
    <row r="32" spans="1:1" x14ac:dyDescent="0.25">
      <c r="A32" s="10" t="s">
        <v>73</v>
      </c>
    </row>
  </sheetData>
  <mergeCells count="1">
    <mergeCell ref="A21:C21"/>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FormatPr defaultRowHeight="15" outlineLevelRow="0" outlineLevelCol="0" x14ac:dyDescent="55"/>
  <cols>
    <col min="1" max="1" width="12" customWidth="1"/>
    <col min="2" max="3" width="16" customWidth="1"/>
    <col min="4" max="4" width="18" customWidth="1"/>
    <col min="5" max="5" width="20" customWidth="1"/>
    <col min="6" max="6" width="16" customWidth="1"/>
    <col min="7" max="7" width="18" customWidth="1"/>
    <col min="11" max="11" width="11" customWidth="1"/>
    <col min="12" max="12" width="26" customWidth="1"/>
  </cols>
  <sheetData>
    <row r="1" ht="30" customHeight="1" spans="1:12" x14ac:dyDescent="0.25">
      <c r="A1" s="15" t="s">
        <v>74</v>
      </c>
      <c r="B1" s="15" t="s">
        <v>75</v>
      </c>
      <c r="C1" s="15" t="s">
        <v>76</v>
      </c>
      <c r="D1" s="15" t="s">
        <v>77</v>
      </c>
      <c r="E1" s="15" t="s">
        <v>78</v>
      </c>
      <c r="F1" s="15" t="s">
        <v>79</v>
      </c>
      <c r="G1" s="15" t="s">
        <v>80</v>
      </c>
      <c r="H1" s="15" t="s">
        <v>81</v>
      </c>
      <c r="I1" s="15" t="s">
        <v>82</v>
      </c>
      <c r="J1" s="15" t="s">
        <v>83</v>
      </c>
      <c r="K1" s="15" t="s">
        <v>46</v>
      </c>
      <c r="L1" s="15" t="s">
        <v>47</v>
      </c>
    </row>
    <row r="2" spans="1:12" x14ac:dyDescent="0.25">
      <c r="A2" s="16" t="s">
        <v>84</v>
      </c>
      <c r="B2" s="17">
        <v>46270</v>
      </c>
      <c r="C2" s="17">
        <v>46270</v>
      </c>
      <c r="D2" s="16">
        <v>1</v>
      </c>
      <c r="E2" s="18">
        <v>89.9</v>
      </c>
      <c r="F2" s="14">
        <f>Einstellungen!$B$2-C2</f>
      </c>
      <c r="G2" s="16" t="s">
        <v>85</v>
      </c>
      <c r="H2" s="14">
        <f>IF(F2&lt;=Einstellungen!$B$5,3,IF(F2&lt;=Einstellungen!$B$6,2,1))</f>
      </c>
      <c r="I2" s="14">
        <f>IF(D2&lt;=1,1,IF(D2&lt;=Einstellungen!$B$12,2,3))</f>
      </c>
      <c r="J2" s="14">
        <f>IF(E2&lt;Einstellungen!$B$16,1,IF(E2&lt;=Einstellungen!$B$17,2,3))</f>
      </c>
      <c r="K2" s="14">
        <f>H2&amp;I2&amp;J2</f>
      </c>
      <c r="L2" s="14">
        <f>IFERROR(INDEX(Einstellungen!$B$23:$B$30,MATCH(K2,Einstellungen!$A$23:$A$30,0)),"Sonstige (Code nicht hinterlegt)")</f>
      </c>
    </row>
    <row r="3" spans="1:12" x14ac:dyDescent="0.25">
      <c r="A3" s="16" t="s">
        <v>86</v>
      </c>
      <c r="B3" s="17">
        <v>46034</v>
      </c>
      <c r="C3" s="17">
        <v>46267</v>
      </c>
      <c r="D3" s="16">
        <v>4</v>
      </c>
      <c r="E3" s="18">
        <v>454</v>
      </c>
      <c r="F3" s="14">
        <f>Einstellungen!$B$2-C3</f>
      </c>
      <c r="G3" s="16" t="s">
        <v>85</v>
      </c>
      <c r="H3" s="14">
        <f>IF(F3&lt;=Einstellungen!$B$5,3,IF(F3&lt;=Einstellungen!$B$6,2,1))</f>
      </c>
      <c r="I3" s="14">
        <f>IF(D3&lt;=1,1,IF(D3&lt;=Einstellungen!$B$12,2,3))</f>
      </c>
      <c r="J3" s="14">
        <f>IF(E3&lt;Einstellungen!$B$16,1,IF(E3&lt;=Einstellungen!$B$17,2,3))</f>
      </c>
      <c r="K3" s="14">
        <f>H3&amp;I3&amp;J3</f>
      </c>
      <c r="L3" s="14">
        <f>IFERROR(INDEX(Einstellungen!$B$23:$B$30,MATCH(K3,Einstellungen!$A$23:$A$30,0)),"Sonstige (Code nicht hinterlegt)")</f>
      </c>
    </row>
    <row r="4" spans="1:12" x14ac:dyDescent="0.25">
      <c r="A4" s="16" t="s">
        <v>87</v>
      </c>
      <c r="B4" s="17">
        <v>45940</v>
      </c>
      <c r="C4" s="17">
        <v>46264</v>
      </c>
      <c r="D4" s="16">
        <v>6</v>
      </c>
      <c r="E4" s="18">
        <v>2040</v>
      </c>
      <c r="F4" s="14">
        <f>Einstellungen!$B$2-C4</f>
      </c>
      <c r="G4" s="16" t="s">
        <v>85</v>
      </c>
      <c r="H4" s="14">
        <f>IF(F4&lt;=Einstellungen!$B$5,3,IF(F4&lt;=Einstellungen!$B$6,2,1))</f>
      </c>
      <c r="I4" s="14">
        <f>IF(D4&lt;=1,1,IF(D4&lt;=Einstellungen!$B$12,2,3))</f>
      </c>
      <c r="J4" s="14">
        <f>IF(E4&lt;Einstellungen!$B$16,1,IF(E4&lt;=Einstellungen!$B$17,2,3))</f>
      </c>
      <c r="K4" s="14">
        <f>H4&amp;I4&amp;J4</f>
      </c>
      <c r="L4" s="14">
        <f>IFERROR(INDEX(Einstellungen!$B$23:$B$30,MATCH(K4,Einstellungen!$A$23:$A$30,0)),"Sonstige (Code nicht hinterlegt)")</f>
      </c>
    </row>
    <row r="5" spans="1:12" x14ac:dyDescent="0.25">
      <c r="A5" s="16" t="s">
        <v>88</v>
      </c>
      <c r="B5" s="17">
        <v>46096</v>
      </c>
      <c r="C5" s="17">
        <v>46259</v>
      </c>
      <c r="D5" s="16">
        <v>2</v>
      </c>
      <c r="E5" s="18">
        <v>44.8</v>
      </c>
      <c r="F5" s="14">
        <f>Einstellungen!$B$2-C5</f>
      </c>
      <c r="G5" s="16" t="s">
        <v>89</v>
      </c>
      <c r="H5" s="14">
        <f>IF(F5&lt;=Einstellungen!$B$5,3,IF(F5&lt;=Einstellungen!$B$6,2,1))</f>
      </c>
      <c r="I5" s="14">
        <f>IF(D5&lt;=1,1,IF(D5&lt;=Einstellungen!$B$12,2,3))</f>
      </c>
      <c r="J5" s="14">
        <f>IF(E5&lt;Einstellungen!$B$16,1,IF(E5&lt;=Einstellungen!$B$17,2,3))</f>
      </c>
      <c r="K5" s="14">
        <f>H5&amp;I5&amp;J5</f>
      </c>
      <c r="L5" s="14">
        <f>IFERROR(INDEX(Einstellungen!$B$23:$B$30,MATCH(K5,Einstellungen!$A$23:$A$30,0)),"Sonstige (Code nicht hinterlegt)")</f>
      </c>
    </row>
    <row r="6" spans="1:12" x14ac:dyDescent="0.25">
      <c r="A6" s="16" t="s">
        <v>90</v>
      </c>
      <c r="B6" s="17">
        <v>45691</v>
      </c>
      <c r="C6" s="17">
        <v>46254</v>
      </c>
      <c r="D6" s="16">
        <v>2</v>
      </c>
      <c r="E6" s="18">
        <v>940</v>
      </c>
      <c r="F6" s="14">
        <f>Einstellungen!$B$2-C6</f>
      </c>
      <c r="G6" s="16" t="s">
        <v>85</v>
      </c>
      <c r="H6" s="14">
        <f>IF(F6&lt;=Einstellungen!$B$5,3,IF(F6&lt;=Einstellungen!$B$6,2,1))</f>
      </c>
      <c r="I6" s="14">
        <f>IF(D6&lt;=1,1,IF(D6&lt;=Einstellungen!$B$12,2,3))</f>
      </c>
      <c r="J6" s="14">
        <f>IF(E6&lt;Einstellungen!$B$16,1,IF(E6&lt;=Einstellungen!$B$17,2,3))</f>
      </c>
      <c r="K6" s="14">
        <f>H6&amp;I6&amp;J6</f>
      </c>
      <c r="L6" s="14">
        <f>IFERROR(INDEX(Einstellungen!$B$23:$B$30,MATCH(K6,Einstellungen!$A$23:$A$30,0)),"Sonstige (Code nicht hinterlegt)")</f>
      </c>
    </row>
    <row r="7" spans="1:12" x14ac:dyDescent="0.25">
      <c r="A7" s="16" t="s">
        <v>91</v>
      </c>
      <c r="B7" s="17">
        <v>45366</v>
      </c>
      <c r="C7" s="17">
        <v>45700</v>
      </c>
      <c r="D7" s="16">
        <v>4</v>
      </c>
      <c r="E7" s="18">
        <v>1150</v>
      </c>
      <c r="F7" s="14">
        <f>Einstellungen!$B$2-C7</f>
      </c>
      <c r="G7" s="16" t="s">
        <v>85</v>
      </c>
      <c r="H7" s="14">
        <f>IF(F7&lt;=Einstellungen!$B$5,3,IF(F7&lt;=Einstellungen!$B$6,2,1))</f>
      </c>
      <c r="I7" s="14">
        <f>IF(D7&lt;=1,1,IF(D7&lt;=Einstellungen!$B$12,2,3))</f>
      </c>
      <c r="J7" s="14">
        <f>IF(E7&lt;Einstellungen!$B$16,1,IF(E7&lt;=Einstellungen!$B$17,2,3))</f>
      </c>
      <c r="K7" s="14">
        <f>H7&amp;I7&amp;J7</f>
      </c>
      <c r="L7" s="14">
        <f>IFERROR(INDEX(Einstellungen!$B$23:$B$30,MATCH(K7,Einstellungen!$A$23:$A$30,0)),"Sonstige (Code nicht hinterlegt)")</f>
      </c>
    </row>
    <row r="8" spans="1:12" x14ac:dyDescent="0.25">
      <c r="A8" s="16" t="s">
        <v>92</v>
      </c>
      <c r="B8" s="17">
        <v>45082</v>
      </c>
      <c r="C8" s="17">
        <v>45187</v>
      </c>
      <c r="D8" s="16">
        <v>2</v>
      </c>
      <c r="E8" s="18">
        <v>105</v>
      </c>
      <c r="F8" s="14">
        <f>Einstellungen!$B$2-C8</f>
      </c>
      <c r="G8" s="16" t="s">
        <v>89</v>
      </c>
      <c r="H8" s="14">
        <f>IF(F8&lt;=Einstellungen!$B$5,3,IF(F8&lt;=Einstellungen!$B$6,2,1))</f>
      </c>
      <c r="I8" s="14">
        <f>IF(D8&lt;=1,1,IF(D8&lt;=Einstellungen!$B$12,2,3))</f>
      </c>
      <c r="J8" s="14">
        <f>IF(E8&lt;Einstellungen!$B$16,1,IF(E8&lt;=Einstellungen!$B$17,2,3))</f>
      </c>
      <c r="K8" s="14">
        <f>H8&amp;I8&amp;J8</f>
      </c>
      <c r="L8" s="14">
        <f>IFERROR(INDEX(Einstellungen!$B$23:$B$30,MATCH(K8,Einstellungen!$A$23:$A$30,0)),"Sonstige (Code nicht hinterlegt)")</f>
      </c>
    </row>
    <row r="9" spans="1:12" x14ac:dyDescent="0.25">
      <c r="A9" s="16" t="s">
        <v>93</v>
      </c>
      <c r="B9" s="17">
        <v>45971</v>
      </c>
      <c r="C9" s="17">
        <v>46127</v>
      </c>
      <c r="D9" s="16">
        <v>3</v>
      </c>
      <c r="E9" s="18">
        <v>420</v>
      </c>
      <c r="F9" s="14">
        <f>Einstellungen!$B$2-C9</f>
      </c>
      <c r="G9" s="16" t="s">
        <v>85</v>
      </c>
      <c r="H9" s="14">
        <f>IF(F9&lt;=Einstellungen!$B$5,3,IF(F9&lt;=Einstellungen!$B$6,2,1))</f>
      </c>
      <c r="I9" s="14">
        <f>IF(D9&lt;=1,1,IF(D9&lt;=Einstellungen!$B$12,2,3))</f>
      </c>
      <c r="J9" s="14">
        <f>IF(E9&lt;Einstellungen!$B$16,1,IF(E9&lt;=Einstellungen!$B$17,2,3))</f>
      </c>
      <c r="K9" s="14">
        <f>H9&amp;I9&amp;J9</f>
      </c>
      <c r="L9" s="14">
        <f>IFERROR(INDEX(Einstellungen!$B$23:$B$30,MATCH(K9,Einstellungen!$A$23:$A$30,0)),"Sonstige (Code nicht hinterlegt)")</f>
      </c>
    </row>
    <row r="11" ht="30" customHeight="1" spans="1:12" x14ac:dyDescent="0.25">
      <c r="A11" s="12" t="s">
        <v>94</v>
      </c>
      <c r="B11" s="12"/>
      <c r="C11" s="12"/>
      <c r="D11" s="12"/>
      <c r="E11" s="12"/>
      <c r="F11" s="12"/>
      <c r="G11" s="12"/>
      <c r="H11" s="12"/>
      <c r="I11" s="12"/>
      <c r="J11" s="12"/>
      <c r="K11" s="12"/>
      <c r="L11" s="12"/>
    </row>
  </sheetData>
  <mergeCells count="1">
    <mergeCell ref="A11:L1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Anleitung</vt:lpstr>
      <vt:lpstr>Einstellungen</vt:lpstr>
      <vt:lpstr>Kundenübersicht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Connor</dc:creator>
  <dc:title/>
  <dc:subject/>
  <dc:description/>
  <cp:keywords/>
  <cp:category/>
  <cp:lastModifiedBy>Unknown</cp:lastModifiedBy>
  <dcterms:created xsi:type="dcterms:W3CDTF">2026-09-15T00:00:00Z</dcterms:created>
  <dcterms:modified xsi:type="dcterms:W3CDTF">2026-09-15T09:02:32Z</dcterms:modified>
</cp:coreProperties>
</file>